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10" i="8" l="1"/>
  <c r="B9" i="8" s="1"/>
  <c r="B11" i="8"/>
  <c r="B13" i="8"/>
  <c r="B14" i="8"/>
  <c r="B15" i="8"/>
  <c r="B16" i="8"/>
  <c r="B17" i="8"/>
  <c r="B18" i="8"/>
  <c r="B19" i="8"/>
  <c r="B20" i="8"/>
  <c r="B22" i="8"/>
  <c r="B23" i="8"/>
  <c r="B24" i="8"/>
  <c r="B26" i="8"/>
  <c r="B27" i="8"/>
  <c r="B29" i="8"/>
  <c r="B30" i="8"/>
  <c r="B31" i="8"/>
  <c r="B32" i="8"/>
  <c r="B34" i="8"/>
  <c r="B33" i="8" s="1"/>
  <c r="B35" i="8"/>
  <c r="B36" i="8"/>
  <c r="B37" i="8"/>
  <c r="B21" i="8" l="1"/>
  <c r="B28" i="8"/>
  <c r="B12" i="8"/>
  <c r="B8" i="8" s="1"/>
  <c r="B7" i="8" s="1"/>
  <c r="B25" i="8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<sst xmlns="http://schemas.openxmlformats.org/spreadsheetml/2006/main" count="386" uniqueCount="266">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</sst>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7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6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  <xf numFmtId="0" fontId="33" fillId="27" borderId="17" xfId="0" applyFont="1" applyFill="1" applyBorder="1"/>
    <xf numFmtId="165" fontId="33" fillId="27" borderId="17" xfId="0" applyNumberFormat="1" applyFont="1" applyFill="1" applyBorder="1"/>
    <xf numFmtId="0" fontId="33" fillId="27" borderId="18" xfId="0" applyFont="1" applyFill="1" applyBorder="1"/>
    <xf numFmtId="165" fontId="33" fillId="27" borderId="18" xfId="0" applyNumberFormat="1" applyFont="1" applyFill="1" applyBorder="1"/>
    <xf numFmtId="0" fontId="0" fillId="0" borderId="18" xfId="0" applyBorder="1"/>
    <xf numFmtId="165" fontId="0" fillId="0" borderId="18" xfId="0" applyNumberFormat="1" applyBorder="1"/>
    <xf numFmtId="0" fontId="0" fillId="0" borderId="16" xfId="0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742577</xdr:colOff>
      <xdr:row>4</xdr:row>
      <xdr:rowOff>136525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577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E24" sqref="E24"/>
    </sheetView>
  </sheetViews>
  <sheetFormatPr baseColWidth="10" defaultRowHeight="12.75" x14ac:dyDescent="0.2"/>
  <cols>
    <col min="1" max="1" width="90.7109375" customWidth="1"/>
    <col min="2" max="2" width="24.7109375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s="16" t="s">
        <v>235</v>
      </c>
      <c r="B7" s="17">
        <f>SUM(+B8+B35+B36+B37)</f>
        <v>2779350097.6700001</v>
      </c>
    </row>
    <row r="8" spans="1:2" x14ac:dyDescent="0.2">
      <c r="A8" s="18" t="s">
        <v>236</v>
      </c>
      <c r="B8" s="19">
        <f>SUM(+B9+B12+B21+B25+B28+B33)</f>
        <v>2706007112.6700001</v>
      </c>
    </row>
    <row r="9" spans="1:2" x14ac:dyDescent="0.2">
      <c r="A9" s="18" t="s">
        <v>237</v>
      </c>
      <c r="B9" s="19">
        <f>SUM(+B10+B11)</f>
        <v>0</v>
      </c>
    </row>
    <row r="10" spans="1:2" x14ac:dyDescent="0.2">
      <c r="A10" s="20" t="s">
        <v>238</v>
      </c>
      <c r="B10" s="21">
        <f>0</f>
        <v>0</v>
      </c>
    </row>
    <row r="11" spans="1:2" x14ac:dyDescent="0.2">
      <c r="A11" s="22" t="s">
        <v>239</v>
      </c>
      <c r="B11" s="23">
        <f>0</f>
        <v>0</v>
      </c>
    </row>
    <row r="12" spans="1:2" x14ac:dyDescent="0.2">
      <c r="A12" s="18" t="s">
        <v>240</v>
      </c>
      <c r="B12" s="19">
        <f>SUM(+B13+B14+B15+B16+B17+B18+B19+B20)</f>
        <v>1883629841.6700001</v>
      </c>
    </row>
    <row r="13" spans="1:2" x14ac:dyDescent="0.2">
      <c r="A13" s="20" t="s">
        <v>241</v>
      </c>
      <c r="B13" s="21">
        <f>1448067429</f>
        <v>1448067429</v>
      </c>
    </row>
    <row r="14" spans="1:2" x14ac:dyDescent="0.2">
      <c r="A14" s="22" t="s">
        <v>242</v>
      </c>
      <c r="B14" s="23">
        <f>0</f>
        <v>0</v>
      </c>
    </row>
    <row r="15" spans="1:2" x14ac:dyDescent="0.2">
      <c r="A15" s="22" t="s">
        <v>243</v>
      </c>
      <c r="B15" s="23">
        <f>0</f>
        <v>0</v>
      </c>
    </row>
    <row r="16" spans="1:2" x14ac:dyDescent="0.2">
      <c r="A16" s="22" t="s">
        <v>244</v>
      </c>
      <c r="B16" s="23">
        <f>7273526</f>
        <v>7273526</v>
      </c>
    </row>
    <row r="17" spans="1:2" x14ac:dyDescent="0.2">
      <c r="A17" s="22" t="s">
        <v>245</v>
      </c>
      <c r="B17" s="23">
        <f>0</f>
        <v>0</v>
      </c>
    </row>
    <row r="18" spans="1:2" x14ac:dyDescent="0.2">
      <c r="A18" s="22" t="s">
        <v>246</v>
      </c>
      <c r="B18" s="23">
        <f>0</f>
        <v>0</v>
      </c>
    </row>
    <row r="19" spans="1:2" x14ac:dyDescent="0.2">
      <c r="A19" s="22" t="s">
        <v>247</v>
      </c>
      <c r="B19" s="23">
        <f>0</f>
        <v>0</v>
      </c>
    </row>
    <row r="20" spans="1:2" x14ac:dyDescent="0.2">
      <c r="A20" s="22" t="s">
        <v>248</v>
      </c>
      <c r="B20" s="23">
        <f>428288886.67</f>
        <v>428288886.67000002</v>
      </c>
    </row>
    <row r="21" spans="1:2" x14ac:dyDescent="0.2">
      <c r="A21" s="18" t="s">
        <v>249</v>
      </c>
      <c r="B21" s="19">
        <f>SUM(+B22+B23+B24)</f>
        <v>206778963</v>
      </c>
    </row>
    <row r="22" spans="1:2" x14ac:dyDescent="0.2">
      <c r="A22" s="20" t="s">
        <v>250</v>
      </c>
      <c r="B22" s="21">
        <f>126476143</f>
        <v>126476143</v>
      </c>
    </row>
    <row r="23" spans="1:2" x14ac:dyDescent="0.2">
      <c r="A23" s="22" t="s">
        <v>251</v>
      </c>
      <c r="B23" s="23">
        <f>80302820</f>
        <v>80302820</v>
      </c>
    </row>
    <row r="24" spans="1:2" x14ac:dyDescent="0.2">
      <c r="A24" s="22" t="s">
        <v>252</v>
      </c>
      <c r="B24" s="23">
        <f>0</f>
        <v>0</v>
      </c>
    </row>
    <row r="25" spans="1:2" x14ac:dyDescent="0.2">
      <c r="A25" s="18" t="s">
        <v>253</v>
      </c>
      <c r="B25" s="19">
        <f>SUM(+B26+B27)</f>
        <v>0</v>
      </c>
    </row>
    <row r="26" spans="1:2" x14ac:dyDescent="0.2">
      <c r="A26" s="20" t="s">
        <v>254</v>
      </c>
      <c r="B26" s="21">
        <f>0</f>
        <v>0</v>
      </c>
    </row>
    <row r="27" spans="1:2" x14ac:dyDescent="0.2">
      <c r="A27" s="22" t="s">
        <v>255</v>
      </c>
      <c r="B27" s="23">
        <f>0</f>
        <v>0</v>
      </c>
    </row>
    <row r="28" spans="1:2" x14ac:dyDescent="0.2">
      <c r="A28" s="18" t="s">
        <v>256</v>
      </c>
      <c r="B28" s="19">
        <f>SUM(+B29+B30+B31+B32)</f>
        <v>123619547</v>
      </c>
    </row>
    <row r="29" spans="1:2" x14ac:dyDescent="0.2">
      <c r="A29" s="20" t="s">
        <v>257</v>
      </c>
      <c r="B29" s="21">
        <f>123619547</f>
        <v>123619547</v>
      </c>
    </row>
    <row r="30" spans="1:2" x14ac:dyDescent="0.2">
      <c r="A30" s="22" t="s">
        <v>258</v>
      </c>
      <c r="B30" s="23">
        <f>0</f>
        <v>0</v>
      </c>
    </row>
    <row r="31" spans="1:2" x14ac:dyDescent="0.2">
      <c r="A31" s="22" t="s">
        <v>259</v>
      </c>
      <c r="B31" s="23">
        <f>0</f>
        <v>0</v>
      </c>
    </row>
    <row r="32" spans="1:2" x14ac:dyDescent="0.2">
      <c r="A32" s="22" t="s">
        <v>260</v>
      </c>
      <c r="B32" s="23">
        <f>0</f>
        <v>0</v>
      </c>
    </row>
    <row r="33" spans="1:2" x14ac:dyDescent="0.2">
      <c r="A33" s="18" t="s">
        <v>261</v>
      </c>
      <c r="B33" s="19">
        <f>SUM(+B34)</f>
        <v>491978761</v>
      </c>
    </row>
    <row r="34" spans="1:2" x14ac:dyDescent="0.2">
      <c r="A34" s="20" t="s">
        <v>262</v>
      </c>
      <c r="B34" s="21">
        <f>491978761</f>
        <v>491978761</v>
      </c>
    </row>
    <row r="35" spans="1:2" x14ac:dyDescent="0.2">
      <c r="A35" s="18" t="s">
        <v>263</v>
      </c>
      <c r="B35" s="19">
        <f>0</f>
        <v>0</v>
      </c>
    </row>
    <row r="36" spans="1:2" x14ac:dyDescent="0.2">
      <c r="A36" s="18" t="s">
        <v>264</v>
      </c>
      <c r="B36" s="19">
        <f>73342985</f>
        <v>73342985</v>
      </c>
    </row>
    <row r="37" spans="1:2" x14ac:dyDescent="0.2">
      <c r="A37" s="18" t="s">
        <v>265</v>
      </c>
      <c r="B37" s="19">
        <f>0</f>
        <v>0</v>
      </c>
    </row>
    <row r="38" spans="1:2" x14ac:dyDescent="0.2">
      <c r="A38" s="14"/>
      <c r="B38" s="15"/>
    </row>
  </sheetData>
  <pageMargins left="0.70866141732283472" right="0.70866141732283472" top="0.74803149606299213" bottom="0.74803149606299213" header="0.31496062992125984" footer="0.31496062992125984"/>
  <pageSetup scale="79" fitToHeight="0" orientation="portrait" verticalDpi="4294967293" r:id="rId1"/>
  <ignoredErrors>
    <ignoredError sqref="B16 B25 B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2023-02-01T21:37:34Z</cp:lastPrinted>
  <dcterms:created xsi:type="dcterms:W3CDTF">2015-04-22T22:56:17Z</dcterms:created>
  <dcterms:modified xsi:type="dcterms:W3CDTF">2023-02-01T21:37:50Z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